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53" i="3" l="1"/>
  <c r="E53" i="3"/>
  <c r="N53" i="3"/>
  <c r="L53" i="3"/>
  <c r="J53" i="3"/>
  <c r="I53" i="3"/>
  <c r="H53" i="3"/>
  <c r="W51" i="3"/>
  <c r="E51" i="3"/>
  <c r="N51" i="3"/>
  <c r="L51" i="3"/>
  <c r="J51" i="3"/>
  <c r="I51" i="3"/>
  <c r="H51" i="3"/>
  <c r="W49" i="3"/>
  <c r="E49" i="3"/>
  <c r="N49" i="3"/>
  <c r="L49" i="3"/>
  <c r="J49" i="3"/>
  <c r="I49" i="3"/>
  <c r="H49" i="3"/>
  <c r="N48" i="3"/>
  <c r="L48" i="3"/>
  <c r="J48" i="3"/>
  <c r="H48" i="3"/>
  <c r="N46" i="3"/>
  <c r="L46" i="3"/>
  <c r="J46" i="3"/>
  <c r="H46" i="3"/>
  <c r="W43" i="3"/>
  <c r="E43" i="3"/>
  <c r="N43" i="3"/>
  <c r="L43" i="3"/>
  <c r="J43" i="3"/>
  <c r="I43" i="3"/>
  <c r="H43" i="3"/>
  <c r="N42" i="3"/>
  <c r="L42" i="3"/>
  <c r="J42" i="3"/>
  <c r="H42" i="3"/>
  <c r="N41" i="3"/>
  <c r="L41" i="3"/>
  <c r="J41" i="3"/>
  <c r="I41" i="3"/>
  <c r="N40" i="3"/>
  <c r="L40" i="3"/>
  <c r="J40" i="3"/>
  <c r="H40" i="3"/>
  <c r="W36" i="3"/>
  <c r="E36" i="3"/>
  <c r="N36" i="3"/>
  <c r="L36" i="3"/>
  <c r="J36" i="3"/>
  <c r="I36" i="3"/>
  <c r="H36" i="3"/>
  <c r="W34" i="3"/>
  <c r="E34" i="3"/>
  <c r="N34" i="3"/>
  <c r="L34" i="3"/>
  <c r="J34" i="3"/>
  <c r="I34" i="3"/>
  <c r="H34" i="3"/>
  <c r="N33" i="3"/>
  <c r="L33" i="3"/>
  <c r="J33" i="3"/>
  <c r="H33" i="3"/>
  <c r="W30" i="3"/>
  <c r="E30" i="3"/>
  <c r="N30" i="3"/>
  <c r="L30" i="3"/>
  <c r="J30" i="3"/>
  <c r="I30" i="3"/>
  <c r="H30" i="3"/>
  <c r="N25" i="3"/>
  <c r="L25" i="3"/>
  <c r="J25" i="3"/>
  <c r="H25" i="3"/>
  <c r="W22" i="3"/>
  <c r="E22" i="3"/>
  <c r="N22" i="3"/>
  <c r="L22" i="3"/>
  <c r="J22" i="3"/>
  <c r="I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<sst xmlns="http://schemas.openxmlformats.org/spreadsheetml/2006/main" count="268" uniqueCount="166">
  <si>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</si>
  <si>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</si>
  <si>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</si>
  <si>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</si>
  <si>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</si>
  <si>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</si>
  <si>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</si>
  <si>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</si>
  <si>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</si>
  <si>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</si>
  <si>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</si>
  <si>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</si>
  <si>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</si>
  <si>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</si>
  <si>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</si>
  <si>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</si>
  <si>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</si>
  <si>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</si>
  <si>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</si>
  <si>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</si>
  <si>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</si>
  <si>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</si>
  <si>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</si>
  <si>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</si>
  <si>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</si>
  <si>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</si>
  <si>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</si>
  <si>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</si>
  <si>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</si>
  <si>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</si>
  <si>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</si>
  <si>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</si>
  <si>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</si>
  <si>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</si>
  <si>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</si>
  <si>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</si>
  <si>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</si>
  <si>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</si>
  <si>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</si>
  <si>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</si>
  <si>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</si>
  <si>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</si>
  <si>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</si>
  <si>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</si>
  <si>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</si>
  <si>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</si>
  <si>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</si>
  <si>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</si>
  <si>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</si>
  <si>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</si>
  <si>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</si>
  <si>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</si>
  <si>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</si>
  <si>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</si>
  <si>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</si>
  <si>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</si>
  <si>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</si>
  <si>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</si>
  <si>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</si>
  <si>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</si>
  <si>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</si>
  <si>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</si>
  <si>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</si>
  <si>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</si>
  <si>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</si>
  <si>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</si>
  <si>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</si>
  <si>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</si>
  <si>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</si>
  <si>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</si>
  <si>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</si>
  <si>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</si>
  <si>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</si>
  <si>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</si>
  <si>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Zníženie energ.náročnosti budovy MŠ v obci Horovce k.ú.Horovce č.p.172</t>
  </si>
  <si>
    <t>Objekt : SO 01 Arch.stavebná časť - ostatné neopravnené náklady</t>
  </si>
  <si>
    <t>Ing. Juraj Mojsej - MOCHOSTAV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</si>
  <si>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</si>
  <si>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</si>
  <si>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</si>
  <si>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</si>
  <si>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</si>
  <si>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</si>
  <si>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</si>
  <si>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120001101</t>
  </si>
  <si>
    <t>Príplatok za sťaženú vykopávku v blízkosti podzem. vedenia</t>
  </si>
  <si>
    <t>m3</t>
  </si>
  <si>
    <t xml:space="preserve">                    </t>
  </si>
  <si>
    <t>12000-1101</t>
  </si>
  <si>
    <t>45.11.21</t>
  </si>
  <si>
    <t>EK</t>
  </si>
  <si>
    <t>S</t>
  </si>
  <si>
    <t>122201101</t>
  </si>
  <si>
    <t>Odkopávky a prekopávky nezapaž. v horn. tr. 3 do 100 m3</t>
  </si>
  <si>
    <t>12220-1101</t>
  </si>
  <si>
    <t>3,0*1,5*0,20 =   0,900</t>
  </si>
  <si>
    <t>1,5*1,5*0,20 =   0,450</t>
  </si>
  <si>
    <t>6,0*1,5*0,20 =   1,800</t>
  </si>
  <si>
    <t>122201109</t>
  </si>
  <si>
    <t>Príplatok za lepivosť horniny tr.3</t>
  </si>
  <si>
    <t>12220-1109</t>
  </si>
  <si>
    <t>272</t>
  </si>
  <si>
    <t>162201101</t>
  </si>
  <si>
    <t>Vodorovné premiestnenie výkopu do 20 m horn. tr. 1-4</t>
  </si>
  <si>
    <t>16220-1101</t>
  </si>
  <si>
    <t>45.11.24</t>
  </si>
  <si>
    <t>232</t>
  </si>
  <si>
    <t>171206111</t>
  </si>
  <si>
    <t>Uloženie zeminy do násypu s urovnaním</t>
  </si>
  <si>
    <t>17120-6111</t>
  </si>
  <si>
    <t>45.11.23</t>
  </si>
  <si>
    <t xml:space="preserve">1 - ZEMNE PRÁCE  spolu: </t>
  </si>
  <si>
    <t>5 - KOMUNIKÁCIE</t>
  </si>
  <si>
    <t>221</t>
  </si>
  <si>
    <t>5646511111</t>
  </si>
  <si>
    <t>Podklad z kameniva hrub. drveného 8-16 mm hr. 150 mm</t>
  </si>
  <si>
    <t>m2</t>
  </si>
  <si>
    <t>56465-1111</t>
  </si>
  <si>
    <t>45.23.11</t>
  </si>
  <si>
    <t>3,0*1,5 =   4,500</t>
  </si>
  <si>
    <t>1,5*1,5 =   2,250</t>
  </si>
  <si>
    <t>6,0*1,5 =   9,000</t>
  </si>
  <si>
    <t>4,0*0,6 =   2,400</t>
  </si>
  <si>
    <t xml:space="preserve">5 - KOMUNIKÁCIE  spolu: </t>
  </si>
  <si>
    <t>9 - OSTATNÉ KONŠTRUKCIE A PRÁCE</t>
  </si>
  <si>
    <t>014</t>
  </si>
  <si>
    <t>998991111</t>
  </si>
  <si>
    <t>Presun hmôt pre opravy v objektoch výšky do 25 m</t>
  </si>
  <si>
    <t>t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</si>
  <si>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</si>
  <si>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</si>
  <si>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</si>
  <si>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</si>
  <si>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</si>
  <si>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</si>
  <si>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</si>
  <si>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>767995108</t>
  </si>
  <si>
    <t>Montáž atypických stavebných doplnk. konštrukcií nad 500 kg</t>
  </si>
  <si>
    <t>kg</t>
  </si>
  <si>
    <t>I</t>
  </si>
  <si>
    <t>76799-5108</t>
  </si>
  <si>
    <t>45.42.12</t>
  </si>
  <si>
    <t>IK</t>
  </si>
  <si>
    <t>MAT</t>
  </si>
  <si>
    <t>553000020</t>
  </si>
  <si>
    <t>Oceľové konštrukcie - predbežná cena</t>
  </si>
  <si>
    <t>28.11.23</t>
  </si>
  <si>
    <t>IZ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</si>
  <si>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</si>
  <si>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</si>
  <si>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</si>
  <si>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</si>
  <si>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783 - Nátery</t>
  </si>
  <si>
    <t>783</t>
  </si>
  <si>
    <t>783225400</t>
  </si>
  <si>
    <t>Nátery kov. stav. dopl. konšt. synt. dvojn.+1x email s tmel</t>
  </si>
  <si>
    <t>78322-5400</t>
  </si>
  <si>
    <t>45.44.21</t>
  </si>
  <si>
    <t>1,48359*32 =   47,475</t>
  </si>
  <si>
    <t>783226100</t>
  </si>
  <si>
    <t>Nátery kov. stav. doplnk. konštr. syntet. základné</t>
  </si>
  <si>
    <t>78322-6100</t>
  </si>
  <si>
    <t xml:space="preserve">783 - Nátery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</si>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</sst>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3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8" sqref="A8"/>
    </sheetView>
  </sheetViews>
  <sheetFormatPr defaultColWidth="9" defaultRowHeight="13.5"/>
  <cols>
    <col min="1" max="1" width="2.7109375" style="25" customWidth="1"/>
    <col min="2" max="2" width="3.7109375" style="26" customWidth="1"/>
    <col min="3" max="3" width="9.85546875" style="27" customWidth="1"/>
    <col min="4" max="4" width="41.7109375" style="28" customWidth="1"/>
    <col min="5" max="5" width="11.28515625" style="29" customWidth="1"/>
    <col min="6" max="6" width="5.85546875" style="30" customWidth="1"/>
    <col min="7" max="7" width="4.570312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0.140625" style="30" customWidth="1"/>
    <col min="17" max="17" width="0.140625" style="29" customWidth="1"/>
    <col min="18" max="18" width="0.28515625" style="29" hidden="1" customWidth="1"/>
    <col min="19" max="19" width="11.28515625" style="29" hidden="1" customWidth="1"/>
    <col min="20" max="20" width="10.5703125" style="33" hidden="1" customWidth="1"/>
    <col min="21" max="21" width="10.28515625" style="33" hidden="1" customWidth="1"/>
    <col min="22" max="22" width="0.140625" style="33" hidden="1" customWidth="1"/>
    <col min="23" max="23" width="9.140625" style="29" hidden="1" customWidth="1"/>
    <col min="24" max="24" width="11.85546875" style="34" hidden="1" customWidth="1"/>
    <col min="25" max="25" width="0.140625" style="34" hidden="1" customWidth="1"/>
    <col min="26" max="26" width="7.5703125" style="27" hidden="1" customWidth="1"/>
    <col min="27" max="27" width="0.140625" style="27" customWidth="1"/>
    <col min="28" max="28" width="0.28515625" style="30" hidden="1" customWidth="1"/>
    <col min="29" max="29" width="0.140625" style="30" hidden="1" customWidth="1"/>
    <col min="30" max="30" width="2.7109375" style="30" hidden="1" customWidth="1"/>
    <col min="31" max="32" width="0.140625" style="35" hidden="1" customWidth="1"/>
    <col min="33" max="34" width="9.140625" style="35" hidden="1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77</v>
      </c>
      <c r="AK9" s="4" t="s">
        <v>79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78</v>
      </c>
      <c r="AK10" s="4" t="s">
        <v>80</v>
      </c>
    </row>
    <row r="12" spans="1:37">
      <c r="A12" s="64"/>
      <c r="B12" s="65" t="s">
        <v>81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82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>
      <c r="A14" s="64">
        <v>1</v>
      </c>
      <c r="B14" s="75" t="s">
        <v>83</v>
      </c>
      <c r="C14" s="66" t="s">
        <v>84</v>
      </c>
      <c r="D14" s="67" t="s">
        <v>85</v>
      </c>
      <c r="E14" s="68">
        <v>3.15</v>
      </c>
      <c r="F14" s="69" t="s">
        <v>86</v>
      </c>
      <c r="G14" s="70"/>
      <c r="H14" s="70">
        <f>ROUND(E14*G14,2)</f>
        <v>0</v>
      </c>
      <c r="I14" s="70"/>
      <c r="J14" s="70">
        <f>ROUND(E14*G14,2)</f>
        <v>0</v>
      </c>
      <c r="K14" s="71"/>
      <c r="L14" s="71">
        <f>E14*K14</f>
        <v>0</v>
      </c>
      <c r="M14" s="68"/>
      <c r="N14" s="68">
        <f>E14*M14</f>
        <v>0</v>
      </c>
      <c r="O14" s="69"/>
      <c r="P14" s="69" t="s">
        <v>87</v>
      </c>
      <c r="Q14" s="68"/>
      <c r="R14" s="68"/>
      <c r="S14" s="68"/>
      <c r="T14" s="72"/>
      <c r="U14" s="72"/>
      <c r="V14" s="72" t="s">
        <v>68</v>
      </c>
      <c r="W14" s="68"/>
      <c r="X14" s="76" t="s">
        <v>88</v>
      </c>
      <c r="Y14" s="76" t="s">
        <v>84</v>
      </c>
      <c r="Z14" s="66" t="s">
        <v>89</v>
      </c>
      <c r="AA14" s="66"/>
      <c r="AB14" s="69"/>
      <c r="AC14" s="69"/>
      <c r="AD14" s="69"/>
      <c r="AE14" s="74"/>
      <c r="AF14" s="74"/>
      <c r="AG14" s="74"/>
      <c r="AH14" s="74"/>
      <c r="AJ14" s="4" t="s">
        <v>90</v>
      </c>
      <c r="AK14" s="4" t="s">
        <v>91</v>
      </c>
    </row>
    <row r="15" spans="1:37">
      <c r="A15" s="64">
        <v>2</v>
      </c>
      <c r="B15" s="75" t="s">
        <v>83</v>
      </c>
      <c r="C15" s="66" t="s">
        <v>92</v>
      </c>
      <c r="D15" s="67" t="s">
        <v>93</v>
      </c>
      <c r="E15" s="68">
        <v>3.15</v>
      </c>
      <c r="F15" s="69" t="s">
        <v>86</v>
      </c>
      <c r="G15" s="70"/>
      <c r="H15" s="70">
        <f>ROUND(E15*G15,2)</f>
        <v>0</v>
      </c>
      <c r="I15" s="70"/>
      <c r="J15" s="70">
        <f>ROUND(E15*G15,2)</f>
        <v>0</v>
      </c>
      <c r="K15" s="71"/>
      <c r="L15" s="71">
        <f>E15*K15</f>
        <v>0</v>
      </c>
      <c r="M15" s="68"/>
      <c r="N15" s="68">
        <f>E15*M15</f>
        <v>0</v>
      </c>
      <c r="O15" s="69"/>
      <c r="P15" s="69" t="s">
        <v>87</v>
      </c>
      <c r="Q15" s="68"/>
      <c r="R15" s="68"/>
      <c r="S15" s="68"/>
      <c r="T15" s="72"/>
      <c r="U15" s="72"/>
      <c r="V15" s="72" t="s">
        <v>68</v>
      </c>
      <c r="W15" s="68"/>
      <c r="X15" s="76" t="s">
        <v>94</v>
      </c>
      <c r="Y15" s="76" t="s">
        <v>92</v>
      </c>
      <c r="Z15" s="66" t="s">
        <v>89</v>
      </c>
      <c r="AA15" s="66"/>
      <c r="AB15" s="69"/>
      <c r="AC15" s="69"/>
      <c r="AD15" s="69"/>
      <c r="AE15" s="74"/>
      <c r="AF15" s="74"/>
      <c r="AG15" s="74"/>
      <c r="AH15" s="74"/>
      <c r="AJ15" s="4" t="s">
        <v>90</v>
      </c>
      <c r="AK15" s="4" t="s">
        <v>91</v>
      </c>
    </row>
    <row r="16" spans="1:37">
      <c r="A16" s="64"/>
      <c r="B16" s="75"/>
      <c r="C16" s="66"/>
      <c r="D16" s="77" t="s">
        <v>95</v>
      </c>
      <c r="E16" s="78"/>
      <c r="F16" s="79"/>
      <c r="G16" s="80"/>
      <c r="H16" s="80"/>
      <c r="I16" s="80"/>
      <c r="J16" s="80"/>
      <c r="K16" s="81"/>
      <c r="L16" s="81"/>
      <c r="M16" s="78"/>
      <c r="N16" s="78"/>
      <c r="O16" s="79"/>
      <c r="P16" s="79"/>
      <c r="Q16" s="78"/>
      <c r="R16" s="78"/>
      <c r="S16" s="78"/>
      <c r="T16" s="82"/>
      <c r="U16" s="82"/>
      <c r="V16" s="82" t="s">
        <v>0</v>
      </c>
      <c r="W16" s="78"/>
      <c r="X16" s="83"/>
      <c r="Y16" s="73"/>
      <c r="Z16" s="66"/>
      <c r="AA16" s="66"/>
      <c r="AB16" s="69"/>
      <c r="AC16" s="69"/>
      <c r="AD16" s="69"/>
      <c r="AE16" s="74"/>
      <c r="AF16" s="74"/>
      <c r="AG16" s="74"/>
      <c r="AH16" s="74"/>
    </row>
    <row r="17" spans="1:37">
      <c r="A17" s="64"/>
      <c r="B17" s="75"/>
      <c r="C17" s="66"/>
      <c r="D17" s="77" t="s">
        <v>96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78"/>
      <c r="X17" s="83"/>
      <c r="Y17" s="73"/>
      <c r="Z17" s="66"/>
      <c r="AA17" s="66"/>
      <c r="AB17" s="69"/>
      <c r="AC17" s="69"/>
      <c r="AD17" s="69"/>
      <c r="AE17" s="74"/>
      <c r="AF17" s="74"/>
      <c r="AG17" s="74"/>
      <c r="AH17" s="74"/>
    </row>
    <row r="18" spans="1:37">
      <c r="A18" s="64"/>
      <c r="B18" s="75"/>
      <c r="C18" s="66"/>
      <c r="D18" s="77" t="s">
        <v>97</v>
      </c>
      <c r="E18" s="78"/>
      <c r="F18" s="79"/>
      <c r="G18" s="80"/>
      <c r="H18" s="80"/>
      <c r="I18" s="80"/>
      <c r="J18" s="80"/>
      <c r="K18" s="81"/>
      <c r="L18" s="81"/>
      <c r="M18" s="78"/>
      <c r="N18" s="78"/>
      <c r="O18" s="79"/>
      <c r="P18" s="79"/>
      <c r="Q18" s="78"/>
      <c r="R18" s="78"/>
      <c r="S18" s="78"/>
      <c r="T18" s="82"/>
      <c r="U18" s="82"/>
      <c r="V18" s="82" t="s">
        <v>0</v>
      </c>
      <c r="W18" s="78"/>
      <c r="X18" s="83"/>
      <c r="Y18" s="73"/>
      <c r="Z18" s="66"/>
      <c r="AA18" s="66"/>
      <c r="AB18" s="69"/>
      <c r="AC18" s="69"/>
      <c r="AD18" s="69"/>
      <c r="AE18" s="74"/>
      <c r="AF18" s="74"/>
      <c r="AG18" s="74"/>
      <c r="AH18" s="74"/>
    </row>
    <row r="19" spans="1:37">
      <c r="A19" s="64">
        <v>3</v>
      </c>
      <c r="B19" s="75" t="s">
        <v>83</v>
      </c>
      <c r="C19" s="66" t="s">
        <v>98</v>
      </c>
      <c r="D19" s="67" t="s">
        <v>99</v>
      </c>
      <c r="E19" s="68">
        <v>3.15</v>
      </c>
      <c r="F19" s="69" t="s">
        <v>86</v>
      </c>
      <c r="G19" s="70"/>
      <c r="H19" s="70">
        <f>ROUND(E19*G19,2)</f>
        <v>0</v>
      </c>
      <c r="I19" s="70"/>
      <c r="J19" s="70">
        <f>ROUND(E19*G19,2)</f>
        <v>0</v>
      </c>
      <c r="K19" s="71"/>
      <c r="L19" s="71">
        <f>E19*K19</f>
        <v>0</v>
      </c>
      <c r="M19" s="68"/>
      <c r="N19" s="68">
        <f>E19*M19</f>
        <v>0</v>
      </c>
      <c r="O19" s="69"/>
      <c r="P19" s="69" t="s">
        <v>87</v>
      </c>
      <c r="Q19" s="68"/>
      <c r="R19" s="68"/>
      <c r="S19" s="68"/>
      <c r="T19" s="72"/>
      <c r="U19" s="72"/>
      <c r="V19" s="72" t="s">
        <v>68</v>
      </c>
      <c r="W19" s="68"/>
      <c r="X19" s="76" t="s">
        <v>100</v>
      </c>
      <c r="Y19" s="76" t="s">
        <v>98</v>
      </c>
      <c r="Z19" s="66" t="s">
        <v>89</v>
      </c>
      <c r="AA19" s="66"/>
      <c r="AB19" s="69"/>
      <c r="AC19" s="69"/>
      <c r="AD19" s="69"/>
      <c r="AE19" s="74"/>
      <c r="AF19" s="74"/>
      <c r="AG19" s="74"/>
      <c r="AH19" s="74"/>
      <c r="AJ19" s="4" t="s">
        <v>90</v>
      </c>
      <c r="AK19" s="4" t="s">
        <v>91</v>
      </c>
    </row>
    <row r="20" spans="1:37">
      <c r="A20" s="64">
        <v>4</v>
      </c>
      <c r="B20" s="75" t="s">
        <v>101</v>
      </c>
      <c r="C20" s="66" t="s">
        <v>102</v>
      </c>
      <c r="D20" s="67" t="s">
        <v>103</v>
      </c>
      <c r="E20" s="68">
        <v>3.15</v>
      </c>
      <c r="F20" s="69" t="s">
        <v>86</v>
      </c>
      <c r="G20" s="70"/>
      <c r="H20" s="70">
        <f>ROUND(E20*G20,2)</f>
        <v>0</v>
      </c>
      <c r="I20" s="70"/>
      <c r="J20" s="70">
        <f>ROUND(E20*G20,2)</f>
        <v>0</v>
      </c>
      <c r="K20" s="71"/>
      <c r="L20" s="71">
        <f>E20*K20</f>
        <v>0</v>
      </c>
      <c r="M20" s="68"/>
      <c r="N20" s="68">
        <f>E20*M20</f>
        <v>0</v>
      </c>
      <c r="O20" s="69"/>
      <c r="P20" s="69" t="s">
        <v>87</v>
      </c>
      <c r="Q20" s="68"/>
      <c r="R20" s="68"/>
      <c r="S20" s="68"/>
      <c r="T20" s="72"/>
      <c r="U20" s="72"/>
      <c r="V20" s="72" t="s">
        <v>68</v>
      </c>
      <c r="W20" s="68"/>
      <c r="X20" s="76" t="s">
        <v>104</v>
      </c>
      <c r="Y20" s="76" t="s">
        <v>102</v>
      </c>
      <c r="Z20" s="66" t="s">
        <v>105</v>
      </c>
      <c r="AA20" s="66"/>
      <c r="AB20" s="69"/>
      <c r="AC20" s="69"/>
      <c r="AD20" s="69"/>
      <c r="AE20" s="74"/>
      <c r="AF20" s="74"/>
      <c r="AG20" s="74"/>
      <c r="AH20" s="74"/>
      <c r="AJ20" s="4" t="s">
        <v>90</v>
      </c>
      <c r="AK20" s="4" t="s">
        <v>91</v>
      </c>
    </row>
    <row r="21" spans="1:37">
      <c r="A21" s="64">
        <v>5</v>
      </c>
      <c r="B21" s="75" t="s">
        <v>106</v>
      </c>
      <c r="C21" s="66" t="s">
        <v>107</v>
      </c>
      <c r="D21" s="67" t="s">
        <v>108</v>
      </c>
      <c r="E21" s="68">
        <v>3.15</v>
      </c>
      <c r="F21" s="69" t="s">
        <v>86</v>
      </c>
      <c r="G21" s="70"/>
      <c r="H21" s="70">
        <f>ROUND(E21*G21,2)</f>
        <v>0</v>
      </c>
      <c r="I21" s="70"/>
      <c r="J21" s="70">
        <f>ROUND(E21*G21,2)</f>
        <v>0</v>
      </c>
      <c r="K21" s="71"/>
      <c r="L21" s="71">
        <f>E21*K21</f>
        <v>0</v>
      </c>
      <c r="M21" s="68"/>
      <c r="N21" s="68">
        <f>E21*M21</f>
        <v>0</v>
      </c>
      <c r="O21" s="69"/>
      <c r="P21" s="69" t="s">
        <v>87</v>
      </c>
      <c r="Q21" s="68"/>
      <c r="R21" s="68"/>
      <c r="S21" s="68"/>
      <c r="T21" s="72"/>
      <c r="U21" s="72"/>
      <c r="V21" s="72" t="s">
        <v>68</v>
      </c>
      <c r="W21" s="68"/>
      <c r="X21" s="76" t="s">
        <v>109</v>
      </c>
      <c r="Y21" s="76" t="s">
        <v>107</v>
      </c>
      <c r="Z21" s="66" t="s">
        <v>110</v>
      </c>
      <c r="AA21" s="66"/>
      <c r="AB21" s="69"/>
      <c r="AC21" s="69"/>
      <c r="AD21" s="69"/>
      <c r="AE21" s="74"/>
      <c r="AF21" s="74"/>
      <c r="AG21" s="74"/>
      <c r="AH21" s="74"/>
      <c r="AJ21" s="4" t="s">
        <v>90</v>
      </c>
      <c r="AK21" s="4" t="s">
        <v>91</v>
      </c>
    </row>
    <row r="22" spans="1:37">
      <c r="A22" s="64"/>
      <c r="B22" s="75"/>
      <c r="C22" s="66"/>
      <c r="D22" s="84" t="s">
        <v>111</v>
      </c>
      <c r="E22" s="85">
        <f>J22</f>
        <v>0</v>
      </c>
      <c r="F22" s="69"/>
      <c r="G22" s="70"/>
      <c r="H22" s="85">
        <f>SUM(H12:H21)</f>
        <v>0</v>
      </c>
      <c r="I22" s="85">
        <f>SUM(I12:I21)</f>
        <v>0</v>
      </c>
      <c r="J22" s="85">
        <f>SUM(J12:J21)</f>
        <v>0</v>
      </c>
      <c r="K22" s="71"/>
      <c r="L22" s="86">
        <f>SUM(L12:L21)</f>
        <v>0</v>
      </c>
      <c r="M22" s="68"/>
      <c r="N22" s="87">
        <f>SUM(N12:N21)</f>
        <v>0</v>
      </c>
      <c r="O22" s="69"/>
      <c r="P22" s="69"/>
      <c r="Q22" s="68"/>
      <c r="R22" s="68"/>
      <c r="S22" s="68"/>
      <c r="T22" s="72"/>
      <c r="U22" s="72"/>
      <c r="V22" s="72"/>
      <c r="W22" s="68">
        <f>SUM(W12:W21)</f>
        <v>0</v>
      </c>
      <c r="X22" s="73"/>
      <c r="Y22" s="73"/>
      <c r="Z22" s="66"/>
      <c r="AA22" s="66"/>
      <c r="AB22" s="69"/>
      <c r="AC22" s="69"/>
      <c r="AD22" s="69"/>
      <c r="AE22" s="74"/>
      <c r="AF22" s="74"/>
      <c r="AG22" s="74"/>
      <c r="AH22" s="74"/>
    </row>
    <row r="23" spans="1:37">
      <c r="A23" s="64"/>
      <c r="B23" s="75"/>
      <c r="C23" s="66"/>
      <c r="D23" s="67"/>
      <c r="E23" s="68"/>
      <c r="F23" s="69"/>
      <c r="G23" s="70"/>
      <c r="H23" s="70"/>
      <c r="I23" s="70"/>
      <c r="J23" s="70"/>
      <c r="K23" s="71"/>
      <c r="L23" s="71"/>
      <c r="M23" s="68"/>
      <c r="N23" s="68"/>
      <c r="O23" s="69"/>
      <c r="P23" s="69"/>
      <c r="Q23" s="68"/>
      <c r="R23" s="68"/>
      <c r="S23" s="68"/>
      <c r="T23" s="72"/>
      <c r="U23" s="72"/>
      <c r="V23" s="72"/>
      <c r="W23" s="68"/>
      <c r="X23" s="73"/>
      <c r="Y23" s="73"/>
      <c r="Z23" s="66"/>
      <c r="AA23" s="66"/>
      <c r="AB23" s="69"/>
      <c r="AC23" s="69"/>
      <c r="AD23" s="69"/>
      <c r="AE23" s="74"/>
      <c r="AF23" s="74"/>
      <c r="AG23" s="74"/>
      <c r="AH23" s="74"/>
    </row>
    <row r="24" spans="1:37">
      <c r="A24" s="64"/>
      <c r="B24" s="66" t="s">
        <v>112</v>
      </c>
      <c r="C24" s="66"/>
      <c r="D24" s="67"/>
      <c r="E24" s="68"/>
      <c r="F24" s="69"/>
      <c r="G24" s="70"/>
      <c r="H24" s="70"/>
      <c r="I24" s="70"/>
      <c r="J24" s="70"/>
      <c r="K24" s="71"/>
      <c r="L24" s="71"/>
      <c r="M24" s="68"/>
      <c r="N24" s="68"/>
      <c r="O24" s="69"/>
      <c r="P24" s="69"/>
      <c r="Q24" s="68"/>
      <c r="R24" s="68"/>
      <c r="S24" s="68"/>
      <c r="T24" s="72"/>
      <c r="U24" s="72"/>
      <c r="V24" s="72"/>
      <c r="W24" s="68"/>
      <c r="X24" s="73"/>
      <c r="Y24" s="73"/>
      <c r="Z24" s="66"/>
      <c r="AA24" s="66"/>
      <c r="AB24" s="69"/>
      <c r="AC24" s="69"/>
      <c r="AD24" s="69"/>
      <c r="AE24" s="74"/>
      <c r="AF24" s="74"/>
      <c r="AG24" s="74"/>
      <c r="AH24" s="74"/>
    </row>
    <row r="25" spans="1:37">
      <c r="A25" s="64">
        <v>6</v>
      </c>
      <c r="B25" s="75" t="s">
        <v>113</v>
      </c>
      <c r="C25" s="66" t="s">
        <v>114</v>
      </c>
      <c r="D25" s="67" t="s">
        <v>115</v>
      </c>
      <c r="E25" s="68">
        <v>18.149999999999999</v>
      </c>
      <c r="F25" s="69" t="s">
        <v>116</v>
      </c>
      <c r="G25" s="70"/>
      <c r="H25" s="70">
        <f>ROUND(E25*G25,2)</f>
        <v>0</v>
      </c>
      <c r="I25" s="70"/>
      <c r="J25" s="70">
        <f>ROUND(E25*G25,2)</f>
        <v>0</v>
      </c>
      <c r="K25" s="71">
        <v>0.29160000000000003</v>
      </c>
      <c r="L25" s="71">
        <f>E25*K25</f>
        <v>5.2925399999999998</v>
      </c>
      <c r="M25" s="68"/>
      <c r="N25" s="68">
        <f>E25*M25</f>
        <v>0</v>
      </c>
      <c r="O25" s="69"/>
      <c r="P25" s="69" t="s">
        <v>87</v>
      </c>
      <c r="Q25" s="68"/>
      <c r="R25" s="68"/>
      <c r="S25" s="68"/>
      <c r="T25" s="72"/>
      <c r="U25" s="72"/>
      <c r="V25" s="72" t="s">
        <v>68</v>
      </c>
      <c r="W25" s="68"/>
      <c r="X25" s="76" t="s">
        <v>117</v>
      </c>
      <c r="Y25" s="76" t="s">
        <v>114</v>
      </c>
      <c r="Z25" s="66" t="s">
        <v>118</v>
      </c>
      <c r="AA25" s="66"/>
      <c r="AB25" s="69"/>
      <c r="AC25" s="69"/>
      <c r="AD25" s="69"/>
      <c r="AE25" s="74"/>
      <c r="AF25" s="74"/>
      <c r="AG25" s="74"/>
      <c r="AH25" s="74"/>
      <c r="AJ25" s="4" t="s">
        <v>90</v>
      </c>
      <c r="AK25" s="4" t="s">
        <v>91</v>
      </c>
    </row>
    <row r="26" spans="1:37">
      <c r="A26" s="64"/>
      <c r="B26" s="75"/>
      <c r="C26" s="66"/>
      <c r="D26" s="77" t="s">
        <v>119</v>
      </c>
      <c r="E26" s="78"/>
      <c r="F26" s="79"/>
      <c r="G26" s="80"/>
      <c r="H26" s="80"/>
      <c r="I26" s="80"/>
      <c r="J26" s="80"/>
      <c r="K26" s="81"/>
      <c r="L26" s="81"/>
      <c r="M26" s="78"/>
      <c r="N26" s="78"/>
      <c r="O26" s="79"/>
      <c r="P26" s="79"/>
      <c r="Q26" s="78"/>
      <c r="R26" s="78"/>
      <c r="S26" s="78"/>
      <c r="T26" s="82"/>
      <c r="U26" s="82"/>
      <c r="V26" s="82" t="s">
        <v>0</v>
      </c>
      <c r="W26" s="78"/>
      <c r="X26" s="83"/>
      <c r="Y26" s="73"/>
      <c r="Z26" s="66"/>
      <c r="AA26" s="66"/>
      <c r="AB26" s="69"/>
      <c r="AC26" s="69"/>
      <c r="AD26" s="69"/>
      <c r="AE26" s="74"/>
      <c r="AF26" s="74"/>
      <c r="AG26" s="74"/>
      <c r="AH26" s="74"/>
    </row>
    <row r="27" spans="1:37">
      <c r="A27" s="64"/>
      <c r="B27" s="75"/>
      <c r="C27" s="66"/>
      <c r="D27" s="77" t="s">
        <v>120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78"/>
      <c r="X27" s="83"/>
      <c r="Y27" s="73"/>
      <c r="Z27" s="66"/>
      <c r="AA27" s="66"/>
      <c r="AB27" s="69"/>
      <c r="AC27" s="69"/>
      <c r="AD27" s="69"/>
      <c r="AE27" s="74"/>
      <c r="AF27" s="74"/>
      <c r="AG27" s="74"/>
      <c r="AH27" s="74"/>
    </row>
    <row r="28" spans="1:37">
      <c r="A28" s="64"/>
      <c r="B28" s="75"/>
      <c r="C28" s="66"/>
      <c r="D28" s="77" t="s">
        <v>121</v>
      </c>
      <c r="E28" s="78"/>
      <c r="F28" s="79"/>
      <c r="G28" s="80"/>
      <c r="H28" s="80"/>
      <c r="I28" s="80"/>
      <c r="J28" s="80"/>
      <c r="K28" s="81"/>
      <c r="L28" s="81"/>
      <c r="M28" s="78"/>
      <c r="N28" s="78"/>
      <c r="O28" s="79"/>
      <c r="P28" s="79"/>
      <c r="Q28" s="78"/>
      <c r="R28" s="78"/>
      <c r="S28" s="78"/>
      <c r="T28" s="82"/>
      <c r="U28" s="82"/>
      <c r="V28" s="82" t="s">
        <v>0</v>
      </c>
      <c r="W28" s="78"/>
      <c r="X28" s="83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/>
      <c r="B29" s="75"/>
      <c r="C29" s="66"/>
      <c r="D29" s="77" t="s">
        <v>122</v>
      </c>
      <c r="E29" s="78"/>
      <c r="F29" s="79"/>
      <c r="G29" s="80"/>
      <c r="H29" s="80"/>
      <c r="I29" s="80"/>
      <c r="J29" s="80"/>
      <c r="K29" s="81"/>
      <c r="L29" s="81"/>
      <c r="M29" s="78"/>
      <c r="N29" s="78"/>
      <c r="O29" s="79"/>
      <c r="P29" s="79"/>
      <c r="Q29" s="78"/>
      <c r="R29" s="78"/>
      <c r="S29" s="78"/>
      <c r="T29" s="82"/>
      <c r="U29" s="82"/>
      <c r="V29" s="82" t="s">
        <v>0</v>
      </c>
      <c r="W29" s="78"/>
      <c r="X29" s="83"/>
      <c r="Y29" s="73"/>
      <c r="Z29" s="66"/>
      <c r="AA29" s="66"/>
      <c r="AB29" s="69"/>
      <c r="AC29" s="69"/>
      <c r="AD29" s="69"/>
      <c r="AE29" s="74"/>
      <c r="AF29" s="74"/>
      <c r="AG29" s="74"/>
      <c r="AH29" s="74"/>
    </row>
    <row r="30" spans="1:37">
      <c r="A30" s="64"/>
      <c r="B30" s="75"/>
      <c r="C30" s="66"/>
      <c r="D30" s="84" t="s">
        <v>123</v>
      </c>
      <c r="E30" s="85">
        <f>J30</f>
        <v>0</v>
      </c>
      <c r="F30" s="69"/>
      <c r="G30" s="70"/>
      <c r="H30" s="85">
        <f>SUM(H24:H29)</f>
        <v>0</v>
      </c>
      <c r="I30" s="85">
        <f>SUM(I24:I29)</f>
        <v>0</v>
      </c>
      <c r="J30" s="85">
        <f>SUM(J24:J29)</f>
        <v>0</v>
      </c>
      <c r="K30" s="71"/>
      <c r="L30" s="86">
        <f>SUM(L24:L29)</f>
        <v>5.2925399999999998</v>
      </c>
      <c r="M30" s="68"/>
      <c r="N30" s="87">
        <f>SUM(N24:N29)</f>
        <v>0</v>
      </c>
      <c r="O30" s="69"/>
      <c r="P30" s="69"/>
      <c r="Q30" s="68"/>
      <c r="R30" s="68"/>
      <c r="S30" s="68"/>
      <c r="T30" s="72"/>
      <c r="U30" s="72"/>
      <c r="V30" s="72"/>
      <c r="W30" s="68">
        <f>SUM(W24:W29)</f>
        <v>0</v>
      </c>
      <c r="X30" s="73"/>
      <c r="Y30" s="73"/>
      <c r="Z30" s="66"/>
      <c r="AA30" s="66"/>
      <c r="AB30" s="69"/>
      <c r="AC30" s="69"/>
      <c r="AD30" s="69"/>
      <c r="AE30" s="74"/>
      <c r="AF30" s="74"/>
      <c r="AG30" s="74"/>
      <c r="AH30" s="74"/>
    </row>
    <row r="31" spans="1:37">
      <c r="A31" s="64"/>
      <c r="B31" s="75"/>
      <c r="C31" s="66"/>
      <c r="D31" s="67"/>
      <c r="E31" s="68"/>
      <c r="F31" s="69"/>
      <c r="G31" s="70"/>
      <c r="H31" s="70"/>
      <c r="I31" s="70"/>
      <c r="J31" s="70"/>
      <c r="K31" s="71"/>
      <c r="L31" s="71"/>
      <c r="M31" s="68"/>
      <c r="N31" s="68"/>
      <c r="O31" s="69"/>
      <c r="P31" s="69"/>
      <c r="Q31" s="68"/>
      <c r="R31" s="68"/>
      <c r="S31" s="68"/>
      <c r="T31" s="72"/>
      <c r="U31" s="72"/>
      <c r="V31" s="72"/>
      <c r="W31" s="68"/>
      <c r="X31" s="73"/>
      <c r="Y31" s="73"/>
      <c r="Z31" s="66"/>
      <c r="AA31" s="66"/>
      <c r="AB31" s="69"/>
      <c r="AC31" s="69"/>
      <c r="AD31" s="69"/>
      <c r="AE31" s="74"/>
      <c r="AF31" s="74"/>
      <c r="AG31" s="74"/>
      <c r="AH31" s="74"/>
    </row>
    <row r="32" spans="1:37">
      <c r="A32" s="64"/>
      <c r="B32" s="66" t="s">
        <v>124</v>
      </c>
      <c r="C32" s="66"/>
      <c r="D32" s="67"/>
      <c r="E32" s="68"/>
      <c r="F32" s="69"/>
      <c r="G32" s="70"/>
      <c r="H32" s="70"/>
      <c r="I32" s="70"/>
      <c r="J32" s="70"/>
      <c r="K32" s="71"/>
      <c r="L32" s="71"/>
      <c r="M32" s="68"/>
      <c r="N32" s="68"/>
      <c r="O32" s="69"/>
      <c r="P32" s="69"/>
      <c r="Q32" s="68"/>
      <c r="R32" s="68"/>
      <c r="S32" s="68"/>
      <c r="T32" s="72"/>
      <c r="U32" s="72"/>
      <c r="V32" s="72"/>
      <c r="W32" s="68"/>
      <c r="X32" s="73"/>
      <c r="Y32" s="73"/>
      <c r="Z32" s="66"/>
      <c r="AA32" s="66"/>
      <c r="AB32" s="69"/>
      <c r="AC32" s="69"/>
      <c r="AD32" s="69"/>
      <c r="AE32" s="74"/>
      <c r="AF32" s="74"/>
      <c r="AG32" s="74"/>
      <c r="AH32" s="74"/>
    </row>
    <row r="33" spans="1:37">
      <c r="A33" s="64">
        <v>7</v>
      </c>
      <c r="B33" s="75" t="s">
        <v>125</v>
      </c>
      <c r="C33" s="66" t="s">
        <v>126</v>
      </c>
      <c r="D33" s="67" t="s">
        <v>127</v>
      </c>
      <c r="E33" s="68">
        <v>5.2930000000000001</v>
      </c>
      <c r="F33" s="69" t="s">
        <v>128</v>
      </c>
      <c r="G33" s="70"/>
      <c r="H33" s="70">
        <f>ROUND(E33*G33,2)</f>
        <v>0</v>
      </c>
      <c r="I33" s="70"/>
      <c r="J33" s="70">
        <f>ROUND(E33*G33,2)</f>
        <v>0</v>
      </c>
      <c r="K33" s="71"/>
      <c r="L33" s="71">
        <f>E33*K33</f>
        <v>0</v>
      </c>
      <c r="M33" s="68"/>
      <c r="N33" s="68">
        <f>E33*M33</f>
        <v>0</v>
      </c>
      <c r="O33" s="69"/>
      <c r="P33" s="69" t="s">
        <v>87</v>
      </c>
      <c r="Q33" s="68"/>
      <c r="R33" s="68"/>
      <c r="S33" s="68"/>
      <c r="T33" s="72"/>
      <c r="U33" s="72"/>
      <c r="V33" s="72" t="s">
        <v>68</v>
      </c>
      <c r="W33" s="68"/>
      <c r="X33" s="76" t="s">
        <v>129</v>
      </c>
      <c r="Y33" s="76" t="s">
        <v>126</v>
      </c>
      <c r="Z33" s="66" t="s">
        <v>130</v>
      </c>
      <c r="AA33" s="66"/>
      <c r="AB33" s="69"/>
      <c r="AC33" s="69"/>
      <c r="AD33" s="69"/>
      <c r="AE33" s="74"/>
      <c r="AF33" s="74"/>
      <c r="AG33" s="74"/>
      <c r="AH33" s="74"/>
      <c r="AJ33" s="4" t="s">
        <v>90</v>
      </c>
      <c r="AK33" s="4" t="s">
        <v>91</v>
      </c>
    </row>
    <row r="34" spans="1:37">
      <c r="A34" s="64"/>
      <c r="B34" s="75"/>
      <c r="C34" s="66"/>
      <c r="D34" s="84" t="s">
        <v>131</v>
      </c>
      <c r="E34" s="85">
        <f>J34</f>
        <v>0</v>
      </c>
      <c r="F34" s="69"/>
      <c r="G34" s="70"/>
      <c r="H34" s="85">
        <f>SUM(H32:H33)</f>
        <v>0</v>
      </c>
      <c r="I34" s="85">
        <f>SUM(I32:I33)</f>
        <v>0</v>
      </c>
      <c r="J34" s="85">
        <f>SUM(J32:J33)</f>
        <v>0</v>
      </c>
      <c r="K34" s="71"/>
      <c r="L34" s="86">
        <f>SUM(L32:L33)</f>
        <v>0</v>
      </c>
      <c r="M34" s="68"/>
      <c r="N34" s="87">
        <f>SUM(N32:N33)</f>
        <v>0</v>
      </c>
      <c r="O34" s="69"/>
      <c r="P34" s="69"/>
      <c r="Q34" s="68"/>
      <c r="R34" s="68"/>
      <c r="S34" s="68"/>
      <c r="T34" s="72"/>
      <c r="U34" s="72"/>
      <c r="V34" s="72"/>
      <c r="W34" s="68">
        <f>SUM(W32:W33)</f>
        <v>0</v>
      </c>
      <c r="X34" s="73"/>
      <c r="Y34" s="73"/>
      <c r="Z34" s="66"/>
      <c r="AA34" s="66"/>
      <c r="AB34" s="69"/>
      <c r="AC34" s="69"/>
      <c r="AD34" s="69"/>
      <c r="AE34" s="74"/>
      <c r="AF34" s="74"/>
      <c r="AG34" s="74"/>
      <c r="AH34" s="74"/>
    </row>
    <row r="35" spans="1:37">
      <c r="A35" s="64"/>
      <c r="B35" s="75"/>
      <c r="C35" s="66"/>
      <c r="D35" s="67"/>
      <c r="E35" s="68"/>
      <c r="F35" s="69"/>
      <c r="G35" s="70"/>
      <c r="H35" s="70"/>
      <c r="I35" s="70"/>
      <c r="J35" s="70"/>
      <c r="K35" s="71"/>
      <c r="L35" s="71"/>
      <c r="M35" s="68"/>
      <c r="N35" s="68"/>
      <c r="O35" s="69"/>
      <c r="P35" s="69"/>
      <c r="Q35" s="68"/>
      <c r="R35" s="68"/>
      <c r="S35" s="68"/>
      <c r="T35" s="72"/>
      <c r="U35" s="72"/>
      <c r="V35" s="72"/>
      <c r="W35" s="68"/>
      <c r="X35" s="73"/>
      <c r="Y35" s="73"/>
      <c r="Z35" s="66"/>
      <c r="AA35" s="66"/>
      <c r="AB35" s="69"/>
      <c r="AC35" s="69"/>
      <c r="AD35" s="69"/>
      <c r="AE35" s="74"/>
      <c r="AF35" s="74"/>
      <c r="AG35" s="74"/>
      <c r="AH35" s="74"/>
    </row>
    <row r="36" spans="1:37">
      <c r="A36" s="64"/>
      <c r="B36" s="75"/>
      <c r="C36" s="66"/>
      <c r="D36" s="84" t="s">
        <v>132</v>
      </c>
      <c r="E36" s="87">
        <f>J36</f>
        <v>0</v>
      </c>
      <c r="F36" s="69"/>
      <c r="G36" s="70"/>
      <c r="H36" s="85">
        <f>+H22+H30+H34</f>
        <v>0</v>
      </c>
      <c r="I36" s="85">
        <f>+I22+I30+I34</f>
        <v>0</v>
      </c>
      <c r="J36" s="85">
        <f>+J22+J30+J34</f>
        <v>0</v>
      </c>
      <c r="K36" s="71"/>
      <c r="L36" s="86">
        <f>+L22+L30+L34</f>
        <v>5.2925399999999998</v>
      </c>
      <c r="M36" s="68"/>
      <c r="N36" s="87">
        <f>+N22+N30+N34</f>
        <v>0</v>
      </c>
      <c r="O36" s="69"/>
      <c r="P36" s="69"/>
      <c r="Q36" s="68"/>
      <c r="R36" s="68"/>
      <c r="S36" s="68"/>
      <c r="T36" s="72"/>
      <c r="U36" s="72"/>
      <c r="V36" s="72"/>
      <c r="W36" s="68">
        <f>+W22+W30+W34</f>
        <v>0</v>
      </c>
      <c r="X36" s="73"/>
      <c r="Y36" s="73"/>
      <c r="Z36" s="66"/>
      <c r="AA36" s="66"/>
      <c r="AB36" s="69"/>
      <c r="AC36" s="69"/>
      <c r="AD36" s="69"/>
      <c r="AE36" s="74"/>
      <c r="AF36" s="74"/>
      <c r="AG36" s="74"/>
      <c r="AH36" s="74"/>
    </row>
    <row r="37" spans="1:37">
      <c r="A37" s="64"/>
      <c r="B37" s="75"/>
      <c r="C37" s="66"/>
      <c r="D37" s="67"/>
      <c r="E37" s="68"/>
      <c r="F37" s="69"/>
      <c r="G37" s="70"/>
      <c r="H37" s="70"/>
      <c r="I37" s="70"/>
      <c r="J37" s="70"/>
      <c r="K37" s="71"/>
      <c r="L37" s="71"/>
      <c r="M37" s="68"/>
      <c r="N37" s="68"/>
      <c r="O37" s="69"/>
      <c r="P37" s="69"/>
      <c r="Q37" s="68"/>
      <c r="R37" s="68"/>
      <c r="S37" s="68"/>
      <c r="T37" s="72"/>
      <c r="U37" s="72"/>
      <c r="V37" s="72"/>
      <c r="W37" s="68"/>
      <c r="X37" s="73"/>
      <c r="Y37" s="73"/>
      <c r="Z37" s="66"/>
      <c r="AA37" s="66"/>
      <c r="AB37" s="69"/>
      <c r="AC37" s="69"/>
      <c r="AD37" s="69"/>
      <c r="AE37" s="74"/>
      <c r="AF37" s="74"/>
      <c r="AG37" s="74"/>
      <c r="AH37" s="74"/>
    </row>
    <row r="38" spans="1:37">
      <c r="A38" s="64"/>
      <c r="B38" s="65" t="s">
        <v>133</v>
      </c>
      <c r="C38" s="66"/>
      <c r="D38" s="67"/>
      <c r="E38" s="68"/>
      <c r="F38" s="69"/>
      <c r="G38" s="70"/>
      <c r="H38" s="70"/>
      <c r="I38" s="70"/>
      <c r="J38" s="70"/>
      <c r="K38" s="71"/>
      <c r="L38" s="71"/>
      <c r="M38" s="68"/>
      <c r="N38" s="68"/>
      <c r="O38" s="69"/>
      <c r="P38" s="69"/>
      <c r="Q38" s="68"/>
      <c r="R38" s="68"/>
      <c r="S38" s="68"/>
      <c r="T38" s="72"/>
      <c r="U38" s="72"/>
      <c r="V38" s="72"/>
      <c r="W38" s="68"/>
      <c r="X38" s="73"/>
      <c r="Y38" s="73"/>
      <c r="Z38" s="66"/>
      <c r="AA38" s="66"/>
      <c r="AB38" s="69"/>
      <c r="AC38" s="69"/>
      <c r="AD38" s="69"/>
      <c r="AE38" s="74"/>
      <c r="AF38" s="74"/>
      <c r="AG38" s="74"/>
      <c r="AH38" s="74"/>
    </row>
    <row r="39" spans="1:37">
      <c r="A39" s="64"/>
      <c r="B39" s="66" t="s">
        <v>134</v>
      </c>
      <c r="C39" s="66"/>
      <c r="D39" s="67"/>
      <c r="E39" s="68"/>
      <c r="F39" s="69"/>
      <c r="G39" s="70"/>
      <c r="H39" s="70"/>
      <c r="I39" s="70"/>
      <c r="J39" s="70"/>
      <c r="K39" s="71"/>
      <c r="L39" s="71"/>
      <c r="M39" s="68"/>
      <c r="N39" s="68"/>
      <c r="O39" s="69"/>
      <c r="P39" s="69"/>
      <c r="Q39" s="68"/>
      <c r="R39" s="68"/>
      <c r="S39" s="68"/>
      <c r="T39" s="72"/>
      <c r="U39" s="72"/>
      <c r="V39" s="72"/>
      <c r="W39" s="68"/>
      <c r="X39" s="73"/>
      <c r="Y39" s="73"/>
      <c r="Z39" s="66"/>
      <c r="AA39" s="66"/>
      <c r="AB39" s="69"/>
      <c r="AC39" s="69"/>
      <c r="AD39" s="69"/>
      <c r="AE39" s="74"/>
      <c r="AF39" s="74"/>
      <c r="AG39" s="74"/>
      <c r="AH39" s="74"/>
    </row>
    <row r="40" spans="1:37">
      <c r="A40" s="64">
        <v>8</v>
      </c>
      <c r="B40" s="75" t="s">
        <v>135</v>
      </c>
      <c r="C40" s="66" t="s">
        <v>136</v>
      </c>
      <c r="D40" s="67" t="s">
        <v>137</v>
      </c>
      <c r="E40" s="68">
        <v>1483.59</v>
      </c>
      <c r="F40" s="69" t="s">
        <v>138</v>
      </c>
      <c r="G40" s="70"/>
      <c r="H40" s="70">
        <f>ROUND(E40*G40,2)</f>
        <v>0</v>
      </c>
      <c r="I40" s="70"/>
      <c r="J40" s="70">
        <f>ROUND(E40*G40,2)</f>
        <v>0</v>
      </c>
      <c r="K40" s="71">
        <v>5.0000000000000002E-5</v>
      </c>
      <c r="L40" s="71">
        <f>E40*K40</f>
        <v>7.4179499999999995E-2</v>
      </c>
      <c r="M40" s="68"/>
      <c r="N40" s="68">
        <f>E40*M40</f>
        <v>0</v>
      </c>
      <c r="O40" s="69"/>
      <c r="P40" s="69" t="s">
        <v>87</v>
      </c>
      <c r="Q40" s="68"/>
      <c r="R40" s="68"/>
      <c r="S40" s="68"/>
      <c r="T40" s="72"/>
      <c r="U40" s="72"/>
      <c r="V40" s="72" t="s">
        <v>139</v>
      </c>
      <c r="W40" s="68"/>
      <c r="X40" s="76" t="s">
        <v>140</v>
      </c>
      <c r="Y40" s="76" t="s">
        <v>136</v>
      </c>
      <c r="Z40" s="66" t="s">
        <v>141</v>
      </c>
      <c r="AA40" s="66"/>
      <c r="AB40" s="69"/>
      <c r="AC40" s="69"/>
      <c r="AD40" s="69"/>
      <c r="AE40" s="74"/>
      <c r="AF40" s="74"/>
      <c r="AG40" s="74"/>
      <c r="AH40" s="74"/>
      <c r="AJ40" s="4" t="s">
        <v>142</v>
      </c>
      <c r="AK40" s="4" t="s">
        <v>91</v>
      </c>
    </row>
    <row r="41" spans="1:37">
      <c r="A41" s="64">
        <v>9</v>
      </c>
      <c r="B41" s="75" t="s">
        <v>143</v>
      </c>
      <c r="C41" s="66" t="s">
        <v>144</v>
      </c>
      <c r="D41" s="67" t="s">
        <v>145</v>
      </c>
      <c r="E41" s="68">
        <v>1483.59</v>
      </c>
      <c r="F41" s="69" t="s">
        <v>138</v>
      </c>
      <c r="G41" s="70"/>
      <c r="H41" s="70"/>
      <c r="I41" s="70">
        <f>ROUND(E41*G41,2)</f>
        <v>0</v>
      </c>
      <c r="J41" s="70">
        <f>ROUND(E41*G41,2)</f>
        <v>0</v>
      </c>
      <c r="K41" s="71">
        <v>1E-3</v>
      </c>
      <c r="L41" s="71">
        <f>E41*K41</f>
        <v>1.48359</v>
      </c>
      <c r="M41" s="68"/>
      <c r="N41" s="68">
        <f>E41*M41</f>
        <v>0</v>
      </c>
      <c r="O41" s="69"/>
      <c r="P41" s="69" t="s">
        <v>87</v>
      </c>
      <c r="Q41" s="68"/>
      <c r="R41" s="68"/>
      <c r="S41" s="68"/>
      <c r="T41" s="72"/>
      <c r="U41" s="72"/>
      <c r="V41" s="72" t="s">
        <v>67</v>
      </c>
      <c r="W41" s="68"/>
      <c r="X41" s="76" t="s">
        <v>144</v>
      </c>
      <c r="Y41" s="76" t="s">
        <v>144</v>
      </c>
      <c r="Z41" s="66" t="s">
        <v>146</v>
      </c>
      <c r="AA41" s="66" t="s">
        <v>87</v>
      </c>
      <c r="AB41" s="69"/>
      <c r="AC41" s="69"/>
      <c r="AD41" s="69"/>
      <c r="AE41" s="74"/>
      <c r="AF41" s="74"/>
      <c r="AG41" s="74"/>
      <c r="AH41" s="74"/>
      <c r="AJ41" s="4" t="s">
        <v>147</v>
      </c>
      <c r="AK41" s="4" t="s">
        <v>91</v>
      </c>
    </row>
    <row r="42" spans="1:37" ht="25.5">
      <c r="A42" s="64">
        <v>10</v>
      </c>
      <c r="B42" s="75" t="s">
        <v>135</v>
      </c>
      <c r="C42" s="66" t="s">
        <v>148</v>
      </c>
      <c r="D42" s="67" t="s">
        <v>149</v>
      </c>
      <c r="E42" s="68"/>
      <c r="F42" s="69" t="s">
        <v>53</v>
      </c>
      <c r="G42" s="70"/>
      <c r="H42" s="70">
        <f>ROUND(E42*G42,2)</f>
        <v>0</v>
      </c>
      <c r="I42" s="70"/>
      <c r="J42" s="70">
        <f>ROUND(E42*G42,2)</f>
        <v>0</v>
      </c>
      <c r="K42" s="71"/>
      <c r="L42" s="71">
        <f>E42*K42</f>
        <v>0</v>
      </c>
      <c r="M42" s="68"/>
      <c r="N42" s="68">
        <f>E42*M42</f>
        <v>0</v>
      </c>
      <c r="O42" s="69"/>
      <c r="P42" s="69" t="s">
        <v>87</v>
      </c>
      <c r="Q42" s="68"/>
      <c r="R42" s="68"/>
      <c r="S42" s="68"/>
      <c r="T42" s="72"/>
      <c r="U42" s="72"/>
      <c r="V42" s="72" t="s">
        <v>139</v>
      </c>
      <c r="W42" s="68"/>
      <c r="X42" s="76" t="s">
        <v>150</v>
      </c>
      <c r="Y42" s="76" t="s">
        <v>148</v>
      </c>
      <c r="Z42" s="66" t="s">
        <v>141</v>
      </c>
      <c r="AA42" s="66"/>
      <c r="AB42" s="69"/>
      <c r="AC42" s="69"/>
      <c r="AD42" s="69"/>
      <c r="AE42" s="74"/>
      <c r="AF42" s="74"/>
      <c r="AG42" s="74"/>
      <c r="AH42" s="74"/>
      <c r="AJ42" s="4" t="s">
        <v>142</v>
      </c>
      <c r="AK42" s="4" t="s">
        <v>91</v>
      </c>
    </row>
    <row r="43" spans="1:37">
      <c r="A43" s="64"/>
      <c r="B43" s="75"/>
      <c r="C43" s="66"/>
      <c r="D43" s="84" t="s">
        <v>151</v>
      </c>
      <c r="E43" s="85">
        <f>J43</f>
        <v>0</v>
      </c>
      <c r="F43" s="69"/>
      <c r="G43" s="70"/>
      <c r="H43" s="85">
        <f>SUM(H38:H42)</f>
        <v>0</v>
      </c>
      <c r="I43" s="85">
        <f>SUM(I38:I42)</f>
        <v>0</v>
      </c>
      <c r="J43" s="85">
        <f>SUM(J38:J42)</f>
        <v>0</v>
      </c>
      <c r="K43" s="71"/>
      <c r="L43" s="86">
        <f>SUM(L38:L42)</f>
        <v>1.5577695</v>
      </c>
      <c r="M43" s="68"/>
      <c r="N43" s="87">
        <f>SUM(N38:N42)</f>
        <v>0</v>
      </c>
      <c r="O43" s="69"/>
      <c r="P43" s="69"/>
      <c r="Q43" s="68"/>
      <c r="R43" s="68"/>
      <c r="S43" s="68"/>
      <c r="T43" s="72"/>
      <c r="U43" s="72"/>
      <c r="V43" s="72"/>
      <c r="W43" s="68">
        <f>SUM(W38:W42)</f>
        <v>0</v>
      </c>
      <c r="X43" s="73"/>
      <c r="Y43" s="73"/>
      <c r="Z43" s="66"/>
      <c r="AA43" s="66"/>
      <c r="AB43" s="69"/>
      <c r="AC43" s="69"/>
      <c r="AD43" s="69"/>
      <c r="AE43" s="74"/>
      <c r="AF43" s="74"/>
      <c r="AG43" s="74"/>
      <c r="AH43" s="74"/>
    </row>
    <row r="44" spans="1:37">
      <c r="A44" s="64"/>
      <c r="B44" s="75"/>
      <c r="C44" s="66"/>
      <c r="D44" s="67"/>
      <c r="E44" s="68"/>
      <c r="F44" s="69"/>
      <c r="G44" s="70"/>
      <c r="H44" s="70"/>
      <c r="I44" s="70"/>
      <c r="J44" s="70"/>
      <c r="K44" s="71"/>
      <c r="L44" s="71"/>
      <c r="M44" s="68"/>
      <c r="N44" s="68"/>
      <c r="O44" s="69"/>
      <c r="P44" s="69"/>
      <c r="Q44" s="68"/>
      <c r="R44" s="68"/>
      <c r="S44" s="68"/>
      <c r="T44" s="72"/>
      <c r="U44" s="72"/>
      <c r="V44" s="72"/>
      <c r="W44" s="68"/>
      <c r="X44" s="73"/>
      <c r="Y44" s="73"/>
      <c r="Z44" s="66"/>
      <c r="AA44" s="66"/>
      <c r="AB44" s="69"/>
      <c r="AC44" s="69"/>
      <c r="AD44" s="69"/>
      <c r="AE44" s="74"/>
      <c r="AF44" s="74"/>
      <c r="AG44" s="74"/>
      <c r="AH44" s="74"/>
    </row>
    <row r="45" spans="1:37">
      <c r="A45" s="64"/>
      <c r="B45" s="66" t="s">
        <v>152</v>
      </c>
      <c r="C45" s="66"/>
      <c r="D45" s="67"/>
      <c r="E45" s="68"/>
      <c r="F45" s="69"/>
      <c r="G45" s="70"/>
      <c r="H45" s="70"/>
      <c r="I45" s="70"/>
      <c r="J45" s="70"/>
      <c r="K45" s="71"/>
      <c r="L45" s="71"/>
      <c r="M45" s="68"/>
      <c r="N45" s="68"/>
      <c r="O45" s="69"/>
      <c r="P45" s="69"/>
      <c r="Q45" s="68"/>
      <c r="R45" s="68"/>
      <c r="S45" s="68"/>
      <c r="T45" s="72"/>
      <c r="U45" s="72"/>
      <c r="V45" s="72"/>
      <c r="W45" s="68"/>
      <c r="X45" s="73"/>
      <c r="Y45" s="73"/>
      <c r="Z45" s="66"/>
      <c r="AA45" s="66"/>
      <c r="AB45" s="69"/>
      <c r="AC45" s="69"/>
      <c r="AD45" s="69"/>
      <c r="AE45" s="74"/>
      <c r="AF45" s="74"/>
      <c r="AG45" s="74"/>
      <c r="AH45" s="74"/>
    </row>
    <row r="46" spans="1:37">
      <c r="A46" s="64">
        <v>11</v>
      </c>
      <c r="B46" s="75" t="s">
        <v>153</v>
      </c>
      <c r="C46" s="66" t="s">
        <v>154</v>
      </c>
      <c r="D46" s="67" t="s">
        <v>155</v>
      </c>
      <c r="E46" s="68">
        <v>47.475000000000001</v>
      </c>
      <c r="F46" s="69" t="s">
        <v>116</v>
      </c>
      <c r="G46" s="70"/>
      <c r="H46" s="70">
        <f>ROUND(E46*G46,2)</f>
        <v>0</v>
      </c>
      <c r="I46" s="70"/>
      <c r="J46" s="70">
        <f>ROUND(E46*G46,2)</f>
        <v>0</v>
      </c>
      <c r="K46" s="71">
        <v>2.5999999999999998E-4</v>
      </c>
      <c r="L46" s="71">
        <f>E46*K46</f>
        <v>1.2343499999999999E-2</v>
      </c>
      <c r="M46" s="68"/>
      <c r="N46" s="68">
        <f>E46*M46</f>
        <v>0</v>
      </c>
      <c r="O46" s="69"/>
      <c r="P46" s="69" t="s">
        <v>87</v>
      </c>
      <c r="Q46" s="68"/>
      <c r="R46" s="68"/>
      <c r="S46" s="68"/>
      <c r="T46" s="72"/>
      <c r="U46" s="72"/>
      <c r="V46" s="72" t="s">
        <v>139</v>
      </c>
      <c r="W46" s="68"/>
      <c r="X46" s="76" t="s">
        <v>156</v>
      </c>
      <c r="Y46" s="76" t="s">
        <v>154</v>
      </c>
      <c r="Z46" s="66" t="s">
        <v>157</v>
      </c>
      <c r="AA46" s="66"/>
      <c r="AB46" s="69"/>
      <c r="AC46" s="69"/>
      <c r="AD46" s="69"/>
      <c r="AE46" s="74"/>
      <c r="AF46" s="74"/>
      <c r="AG46" s="74"/>
      <c r="AH46" s="74"/>
      <c r="AJ46" s="4" t="s">
        <v>142</v>
      </c>
      <c r="AK46" s="4" t="s">
        <v>91</v>
      </c>
    </row>
    <row r="47" spans="1:37">
      <c r="A47" s="64"/>
      <c r="B47" s="75"/>
      <c r="C47" s="66"/>
      <c r="D47" s="77" t="s">
        <v>158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78"/>
      <c r="X47" s="83"/>
      <c r="Y47" s="73"/>
      <c r="Z47" s="66"/>
      <c r="AA47" s="66"/>
      <c r="AB47" s="69"/>
      <c r="AC47" s="69"/>
      <c r="AD47" s="69"/>
      <c r="AE47" s="74"/>
      <c r="AF47" s="74"/>
      <c r="AG47" s="74"/>
      <c r="AH47" s="74"/>
    </row>
    <row r="48" spans="1:37">
      <c r="A48" s="64">
        <v>12</v>
      </c>
      <c r="B48" s="75" t="s">
        <v>153</v>
      </c>
      <c r="C48" s="66" t="s">
        <v>159</v>
      </c>
      <c r="D48" s="67" t="s">
        <v>160</v>
      </c>
      <c r="E48" s="68">
        <v>47.475000000000001</v>
      </c>
      <c r="F48" s="69" t="s">
        <v>116</v>
      </c>
      <c r="G48" s="70"/>
      <c r="H48" s="70">
        <f>ROUND(E48*G48,2)</f>
        <v>0</v>
      </c>
      <c r="I48" s="70"/>
      <c r="J48" s="70">
        <f>ROUND(E48*G48,2)</f>
        <v>0</v>
      </c>
      <c r="K48" s="71">
        <v>8.0000000000000007E-5</v>
      </c>
      <c r="L48" s="71">
        <f>E48*K48</f>
        <v>3.7980000000000006E-3</v>
      </c>
      <c r="M48" s="68"/>
      <c r="N48" s="68">
        <f>E48*M48</f>
        <v>0</v>
      </c>
      <c r="O48" s="69"/>
      <c r="P48" s="69" t="s">
        <v>87</v>
      </c>
      <c r="Q48" s="68"/>
      <c r="R48" s="68"/>
      <c r="S48" s="68"/>
      <c r="T48" s="72"/>
      <c r="U48" s="72"/>
      <c r="V48" s="72" t="s">
        <v>139</v>
      </c>
      <c r="W48" s="68"/>
      <c r="X48" s="76" t="s">
        <v>161</v>
      </c>
      <c r="Y48" s="76" t="s">
        <v>159</v>
      </c>
      <c r="Z48" s="66" t="s">
        <v>157</v>
      </c>
      <c r="AA48" s="66"/>
      <c r="AB48" s="69"/>
      <c r="AC48" s="69"/>
      <c r="AD48" s="69"/>
      <c r="AE48" s="74"/>
      <c r="AF48" s="74"/>
      <c r="AG48" s="74"/>
      <c r="AH48" s="74"/>
      <c r="AJ48" s="4" t="s">
        <v>142</v>
      </c>
      <c r="AK48" s="4" t="s">
        <v>91</v>
      </c>
    </row>
    <row r="49" spans="1:34">
      <c r="A49" s="64"/>
      <c r="B49" s="75"/>
      <c r="C49" s="66"/>
      <c r="D49" s="84" t="s">
        <v>162</v>
      </c>
      <c r="E49" s="85">
        <f>J49</f>
        <v>0</v>
      </c>
      <c r="F49" s="69"/>
      <c r="G49" s="70"/>
      <c r="H49" s="85">
        <f>SUM(H45:H48)</f>
        <v>0</v>
      </c>
      <c r="I49" s="85">
        <f>SUM(I45:I48)</f>
        <v>0</v>
      </c>
      <c r="J49" s="85">
        <f>SUM(J45:J48)</f>
        <v>0</v>
      </c>
      <c r="K49" s="71"/>
      <c r="L49" s="86">
        <f>SUM(L45:L48)</f>
        <v>1.61415E-2</v>
      </c>
      <c r="M49" s="68"/>
      <c r="N49" s="87">
        <f>SUM(N45:N48)</f>
        <v>0</v>
      </c>
      <c r="O49" s="69"/>
      <c r="P49" s="69"/>
      <c r="Q49" s="68"/>
      <c r="R49" s="68"/>
      <c r="S49" s="68"/>
      <c r="T49" s="72"/>
      <c r="U49" s="72"/>
      <c r="V49" s="72"/>
      <c r="W49" s="68">
        <f>SUM(W45:W48)</f>
        <v>0</v>
      </c>
      <c r="X49" s="73"/>
      <c r="Y49" s="73"/>
      <c r="Z49" s="66"/>
      <c r="AA49" s="66"/>
      <c r="AB49" s="69"/>
      <c r="AC49" s="69"/>
      <c r="AD49" s="69"/>
      <c r="AE49" s="74"/>
      <c r="AF49" s="74"/>
      <c r="AG49" s="74"/>
      <c r="AH49" s="74"/>
    </row>
    <row r="50" spans="1:34">
      <c r="A50" s="64"/>
      <c r="B50" s="75"/>
      <c r="C50" s="66"/>
      <c r="D50" s="67"/>
      <c r="E50" s="68"/>
      <c r="F50" s="69"/>
      <c r="G50" s="70"/>
      <c r="H50" s="70"/>
      <c r="I50" s="70"/>
      <c r="J50" s="70"/>
      <c r="K50" s="71"/>
      <c r="L50" s="71"/>
      <c r="M50" s="68"/>
      <c r="N50" s="68"/>
      <c r="O50" s="69"/>
      <c r="P50" s="69"/>
      <c r="Q50" s="68"/>
      <c r="R50" s="68"/>
      <c r="S50" s="68"/>
      <c r="T50" s="72"/>
      <c r="U50" s="72"/>
      <c r="V50" s="72"/>
      <c r="W50" s="68"/>
      <c r="X50" s="73"/>
      <c r="Y50" s="73"/>
      <c r="Z50" s="66"/>
      <c r="AA50" s="66"/>
      <c r="AB50" s="69"/>
      <c r="AC50" s="69"/>
      <c r="AD50" s="69"/>
      <c r="AE50" s="74"/>
      <c r="AF50" s="74"/>
      <c r="AG50" s="74"/>
      <c r="AH50" s="74"/>
    </row>
    <row r="51" spans="1:34">
      <c r="A51" s="64"/>
      <c r="B51" s="75"/>
      <c r="C51" s="66"/>
      <c r="D51" s="84" t="s">
        <v>163</v>
      </c>
      <c r="E51" s="85">
        <f>J51</f>
        <v>0</v>
      </c>
      <c r="F51" s="69"/>
      <c r="G51" s="70"/>
      <c r="H51" s="85">
        <f>+H43+H49</f>
        <v>0</v>
      </c>
      <c r="I51" s="85">
        <f>+I43+I49</f>
        <v>0</v>
      </c>
      <c r="J51" s="85">
        <f>+J43+J49</f>
        <v>0</v>
      </c>
      <c r="K51" s="71"/>
      <c r="L51" s="86">
        <f>+L43+L49</f>
        <v>1.5739110000000001</v>
      </c>
      <c r="M51" s="68"/>
      <c r="N51" s="87">
        <f>+N43+N49</f>
        <v>0</v>
      </c>
      <c r="O51" s="69"/>
      <c r="P51" s="69"/>
      <c r="Q51" s="68"/>
      <c r="R51" s="68"/>
      <c r="S51" s="68"/>
      <c r="T51" s="72"/>
      <c r="U51" s="72"/>
      <c r="V51" s="72"/>
      <c r="W51" s="68">
        <f>+W43+W49</f>
        <v>0</v>
      </c>
      <c r="X51" s="73"/>
      <c r="Y51" s="73"/>
      <c r="Z51" s="66"/>
      <c r="AA51" s="66"/>
      <c r="AB51" s="69"/>
      <c r="AC51" s="69"/>
      <c r="AD51" s="69"/>
      <c r="AE51" s="74"/>
      <c r="AF51" s="74"/>
      <c r="AG51" s="74"/>
      <c r="AH51" s="74"/>
    </row>
    <row r="52" spans="1:34">
      <c r="A52" s="64"/>
      <c r="B52" s="75"/>
      <c r="C52" s="66"/>
      <c r="D52" s="67"/>
      <c r="E52" s="68"/>
      <c r="F52" s="69"/>
      <c r="G52" s="70"/>
      <c r="H52" s="70"/>
      <c r="I52" s="70"/>
      <c r="J52" s="70"/>
      <c r="K52" s="71"/>
      <c r="L52" s="71"/>
      <c r="M52" s="68"/>
      <c r="N52" s="68"/>
      <c r="O52" s="69"/>
      <c r="P52" s="69"/>
      <c r="Q52" s="68"/>
      <c r="R52" s="68"/>
      <c r="S52" s="68"/>
      <c r="T52" s="72"/>
      <c r="U52" s="72"/>
      <c r="V52" s="72"/>
      <c r="W52" s="68"/>
      <c r="X52" s="73"/>
      <c r="Y52" s="73"/>
      <c r="Z52" s="66"/>
      <c r="AA52" s="66"/>
      <c r="AB52" s="69"/>
      <c r="AC52" s="69"/>
      <c r="AD52" s="69"/>
      <c r="AE52" s="74"/>
      <c r="AF52" s="74"/>
      <c r="AG52" s="74"/>
      <c r="AH52" s="74"/>
    </row>
    <row r="53" spans="1:34">
      <c r="A53" s="64"/>
      <c r="B53" s="75"/>
      <c r="C53" s="66"/>
      <c r="D53" s="88" t="s">
        <v>164</v>
      </c>
      <c r="E53" s="85">
        <f>J53</f>
        <v>0</v>
      </c>
      <c r="F53" s="69"/>
      <c r="G53" s="70"/>
      <c r="H53" s="85">
        <f>+H36+H51</f>
        <v>0</v>
      </c>
      <c r="I53" s="85">
        <f>+I36+I51</f>
        <v>0</v>
      </c>
      <c r="J53" s="85">
        <f>+J36+J51</f>
        <v>0</v>
      </c>
      <c r="K53" s="71"/>
      <c r="L53" s="86">
        <f>+L36+L51</f>
        <v>6.8664509999999996</v>
      </c>
      <c r="M53" s="68"/>
      <c r="N53" s="87">
        <f>+N36+N51</f>
        <v>0</v>
      </c>
      <c r="O53" s="69"/>
      <c r="P53" s="69"/>
      <c r="Q53" s="68"/>
      <c r="R53" s="68"/>
      <c r="S53" s="68"/>
      <c r="T53" s="72"/>
      <c r="U53" s="72"/>
      <c r="V53" s="72"/>
      <c r="W53" s="68">
        <f>+W36+W51</f>
        <v>0</v>
      </c>
      <c r="X53" s="73"/>
      <c r="Y53" s="73"/>
      <c r="Z53" s="66"/>
      <c r="AA53" s="66"/>
      <c r="AB53" s="69"/>
      <c r="AC53" s="69"/>
      <c r="AD53" s="69"/>
      <c r="AE53" s="74"/>
      <c r="AF53" s="74"/>
      <c r="AG53" s="74"/>
      <c r="AH53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165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2021-08-07T14:30:29Z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